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https://zespri-my.sharepoint.com/personal/oconnk_zespri_com/Documents/Desktop/GG IAP Application HWEN/"/>
    </mc:Choice>
  </mc:AlternateContent>
  <xr:revisionPtr revIDLastSave="0" documentId="8_{9C1E3D8C-DA0D-40FB-8920-C36408E63144}" xr6:coauthVersionLast="46" xr6:coauthVersionMax="46" xr10:uidLastSave="{00000000-0000-0000-0000-000000000000}"/>
  <bookViews>
    <workbookView xWindow="-120" yWindow="-120" windowWidth="29040" windowHeight="15840" xr2:uid="{C662F0B1-FB37-4F53-9E0A-C211DCA7A067}"/>
  </bookViews>
  <sheets>
    <sheet name="Introduction" sheetId="4" r:id="rId1"/>
    <sheet name="Farm Information " sheetId="2" r:id="rId2"/>
    <sheet name="Emissions from Fert " sheetId="1" r:id="rId3"/>
    <sheet name="Parameters " sheetId="3" r:id="rId4"/>
  </sheets>
  <definedNames>
    <definedName name="_ftn1" localSheetId="0">Introduction!$B$15</definedName>
    <definedName name="_ftnref1" localSheetId="0">Introduction!$B$12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3" l="1"/>
  <c r="B20" i="1" l="1"/>
  <c r="C19" i="1"/>
  <c r="D19" i="1" s="1"/>
  <c r="C18" i="1"/>
  <c r="B13" i="1"/>
  <c r="H12" i="1"/>
  <c r="E12" i="1"/>
  <c r="D12" i="1"/>
  <c r="C12" i="1"/>
  <c r="H11" i="1"/>
  <c r="E11" i="1"/>
  <c r="D11" i="1"/>
  <c r="C11" i="1"/>
  <c r="E10" i="1"/>
  <c r="D10" i="1"/>
  <c r="C10" i="1"/>
  <c r="F12" i="1" l="1"/>
  <c r="G12" i="1" s="1"/>
  <c r="J12" i="1" s="1"/>
  <c r="C20" i="1"/>
  <c r="F11" i="1"/>
  <c r="G11" i="1" s="1"/>
  <c r="J11" i="1" s="1"/>
  <c r="F10" i="1"/>
  <c r="G10" i="1" s="1"/>
  <c r="J10" i="1" s="1"/>
  <c r="D18" i="1"/>
  <c r="D20" i="1" s="1"/>
  <c r="J13" i="1" l="1"/>
</calcChain>
</file>

<file path=xl/sharedStrings.xml><?xml version="1.0" encoding="utf-8"?>
<sst xmlns="http://schemas.openxmlformats.org/spreadsheetml/2006/main" count="83" uniqueCount="78">
  <si>
    <t>Calculation of Emissions from Nitrogen Fertiliser</t>
  </si>
  <si>
    <t>Key</t>
  </si>
  <si>
    <t>Tonnes of fertiliser applied (editable)</t>
  </si>
  <si>
    <t>Calculated emissions (expressed in tonnes of CO2-e, not editable)</t>
  </si>
  <si>
    <t>Parameters and emission factors (not editable)</t>
  </si>
  <si>
    <t>Tonnes of fertiliser applied (nitrogen component only)</t>
  </si>
  <si>
    <t>direct emissions (tonnes N2O)</t>
  </si>
  <si>
    <t>Indirect emissions - volatilisation (tonnes N2O)</t>
  </si>
  <si>
    <t>Indirect emissions - leaching (tonnes N2O)</t>
  </si>
  <si>
    <t>Total N2O emssions (tonnes)</t>
  </si>
  <si>
    <t>Total N2O emssions (converted to CO2-e) (tonnes)</t>
  </si>
  <si>
    <t>CO2 emissions from urea (tonnes)</t>
  </si>
  <si>
    <t xml:space="preserve">Total fertiliser emissions (Tonnes CO2-e) </t>
  </si>
  <si>
    <t>Non-urea nitrogen fertiliser</t>
  </si>
  <si>
    <t>Urea nitrogen fertilser not coated with urease inhibitor</t>
  </si>
  <si>
    <t>Urea nitrogen fertilser coated with urease inhibitor</t>
  </si>
  <si>
    <t xml:space="preserve">Total nitrogen fertiliser </t>
  </si>
  <si>
    <t>Calculation of Emissions for Limestone and Dolomite</t>
  </si>
  <si>
    <t xml:space="preserve">Tonnes applied </t>
  </si>
  <si>
    <t>Emissions factor</t>
  </si>
  <si>
    <t>Emissions (Tonnes CO2-e)</t>
  </si>
  <si>
    <t>Limestone</t>
  </si>
  <si>
    <t>Dolomite</t>
  </si>
  <si>
    <t>Total limestone and dolomite</t>
  </si>
  <si>
    <t>Parameters and emissions factors</t>
  </si>
  <si>
    <t>Description</t>
  </si>
  <si>
    <t>Value</t>
  </si>
  <si>
    <t>Source</t>
  </si>
  <si>
    <t>Current processor level emissions factor</t>
  </si>
  <si>
    <t>Climate Change (Agriculture Sector) Regulations 2010</t>
  </si>
  <si>
    <t>Direct emissions factor non-urea-N</t>
  </si>
  <si>
    <t>Based on Kelliher and de Klein, 2006</t>
  </si>
  <si>
    <t>Direct emissions urea-N</t>
  </si>
  <si>
    <t>Based on van der Weerden et al 2016 (new in 2017 NIR)</t>
  </si>
  <si>
    <t>FracGASnfert (UI)</t>
  </si>
  <si>
    <t>Saggar (2013)</t>
  </si>
  <si>
    <t>FracGASnfert (non-UI)</t>
  </si>
  <si>
    <t>Sherlock et al (2008)</t>
  </si>
  <si>
    <t>Volatilsation emission factor (EF4)</t>
  </si>
  <si>
    <t>2006 IPCC Guidelines for 
National Greenhouse Gas Inventories, Volume 4, table 11.3</t>
  </si>
  <si>
    <t>FracLeach</t>
  </si>
  <si>
    <t>Thomas et al (2005)</t>
  </si>
  <si>
    <t>Leaching emission factor (EF5)</t>
  </si>
  <si>
    <t>urea emissions factor (CO2 component)</t>
  </si>
  <si>
    <t>2006 IPCC Guidelines for 
National Greenhouse Gas Inventories, Volume 4, section 11.4.2</t>
  </si>
  <si>
    <t>Emissions factor for limestone</t>
  </si>
  <si>
    <t>2006 IPCC Guidelines for 
National Greenhouse Gas Inventories, Volume 4, section 11.3.2</t>
  </si>
  <si>
    <t>Emissions factor for dolomite</t>
  </si>
  <si>
    <t>N content of urea</t>
  </si>
  <si>
    <t>Agriculture inventory model</t>
  </si>
  <si>
    <t>molecular conversion CO2</t>
  </si>
  <si>
    <t>molecular conversion N2O</t>
  </si>
  <si>
    <t>GWP100 N2O</t>
  </si>
  <si>
    <t xml:space="preserve">N conten to of non ure fertiliser </t>
  </si>
  <si>
    <t>x%</t>
  </si>
  <si>
    <t xml:space="preserve">See manufacturer, eg. </t>
  </si>
  <si>
    <t>https://www.ravensdown.co.nz/products/fertiliser</t>
  </si>
  <si>
    <t>https://ballance.co.nz/Fertiliser-Products/c/All-Product-Ranges</t>
  </si>
  <si>
    <t xml:space="preserve">Type of agricultural farm </t>
  </si>
  <si>
    <t xml:space="preserve">He Waka eke Noa </t>
  </si>
  <si>
    <t xml:space="preserve">Farm Information </t>
  </si>
  <si>
    <t>Yes /No</t>
  </si>
  <si>
    <t xml:space="preserve">This Tool is suitable for calculating agricultural emissions for  Farmers who use Nitrogen Fertiliser </t>
  </si>
  <si>
    <t xml:space="preserve">This Tool is not  suitable for calculating agricultural emissions for  Farmers who have livestock </t>
  </si>
  <si>
    <t>Do you use Synthetic Fertiliser ?</t>
  </si>
  <si>
    <t xml:space="preserve">Limitations for the Use of this tool </t>
  </si>
  <si>
    <t>Editable</t>
  </si>
  <si>
    <t xml:space="preserve">Total area of farm Ha </t>
  </si>
  <si>
    <t xml:space="preserve">Unique farm identifier </t>
  </si>
  <si>
    <t>UNSUITABLE USE</t>
  </si>
  <si>
    <t xml:space="preserve">SUITABLE USE </t>
  </si>
  <si>
    <t xml:space="preserve">Tool Limitations </t>
  </si>
  <si>
    <t>* The current use of GWP100 does not pre-empt future recommendations by He Waka Eke Noa Steering Group on a metric that may be adopted as part of the He Waka Eke Noa Programme, in particular as part of any farm level emissions pricing scheme.</t>
  </si>
  <si>
    <t xml:space="preserve">This Tool is not  suitable for calculating on-farm sequestration. </t>
  </si>
  <si>
    <t>**He Waka Eke Noa is working on determining methods for calculating on-farm sequestration by 2022 (and which may vary from those currently incorporated in the tool).</t>
  </si>
  <si>
    <t xml:space="preserve">He Waka Eka Noa Primary Sector Climate Action Partnership is a programme between the agricultural industry, Māori and Government. 
We are working together to implement a framework by 2025 to reduce agricultural greenhouse gas emissions and build the agriculture sector’s resilience to climate change. Through this framework farmers and growers will be empowered to measure, manage and reduce on-farm emissions; recognise, maintain or increase integrated sequestration on farms; and adapt to a changing climate. We are doing this to enable sustainable food and fibre production for future generations and competitiveness in international markets
There are two key reporting milestones which are set out in the Climate Change Response Act 2002 that the programme must deliver on:
• For 25 per cent of farms in New Zealand, a person responsible for farm management holds a documented annual total of on-farm greenhouse gas emissions, by methods and definitions accepted by the Steering Group, by 31 December 2021.
• For all farms in New Zealand, a person responsible for farm management holds a documented annual total of on-farm greenhouse gas emissions, by methods and definitions accepted by the Steering Group, by 31 December 2022.
For the He Waka Eke Noa programme, on-farm greenhouse gas emissions are defined as livestock (ruminant animals, pigs, horses, or poultry) and fertiliser (synthetic fertiliser containing nitrogen) . 
Therefore, the greenhouse gases which the on-farm reporting tool will need to include as a minimum are livestock (methane and nitrous oxide) and fertiliser (nitrous oxide and carbon dioxide). 
</t>
  </si>
  <si>
    <t>Do you have Livestock ?</t>
  </si>
  <si>
    <t xml:space="preserve">Do you have on-farm Sequestration?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</si>
</sst>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4" formatCode="_-&quot;$&quot;* #,##0.00_-;\-&quot;$&quot;* #,##0.00_-;_-&quot;$&quot;* &quot;-&quot;??_-;_-@_-"/>
  </numFmts>
  <fonts count="13" x14ac:knownFonts="1">
    <font>
      <sz val="11"/>
      <color theme="1"/>
      <name val="Calibri"/>
      <family val="2"/>
      <scheme val="minor"/>
    </font>
    <font>
      <sz val="11"/>
      <color theme="0"/>
      <name val="Calibri"/>
      <family val="2"/>
      <scheme val="minor"/>
    </font>
    <font>
      <u/>
      <sz val="11"/>
      <color theme="10"/>
      <name val="Calibri"/>
      <family val="2"/>
      <scheme val="minor"/>
    </font>
    <font>
      <b/>
      <sz val="24"/>
      <color theme="1"/>
      <name val="Calibri"/>
      <family val="2"/>
      <scheme val="minor"/>
    </font>
    <font>
      <b/>
      <sz val="12"/>
      <color theme="1"/>
      <name val="Calibri"/>
      <family val="2"/>
      <scheme val="minor"/>
    </font>
    <font>
      <sz val="11"/>
      <name val="Calibri"/>
      <family val="2"/>
      <scheme val="minor"/>
    </font>
    <font>
      <b/>
      <sz val="14"/>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b/>
      <sz val="11"/>
      <color theme="1"/>
      <name val="Calibri"/>
      <family val="2"/>
      <scheme val="minor"/>
    </font>
    <font>
      <sz val="10"/>
      <color rgb="FF262626"/>
      <name val="Symbol"/>
      <family val="1"/>
      <charset val="2"/>
    </font>
    <font>
      <sz val="10.5"/>
      <color theme="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s>
  <cellStyleXfs count="5">
    <xf numFmtId="0" fontId="0" fillId="0" borderId="0"/>
    <xf numFmtId="0" fontId="2" fillId="0" borderId="0" applyNumberFormat="0" applyFill="0" applyBorder="0" applyAlignment="0" applyProtection="0"/>
    <xf numFmtId="44" fontId="7" fillId="0" borderId="0" applyFont="0" applyFill="0" applyBorder="0" applyAlignment="0" applyProtection="0"/>
    <xf numFmtId="0" fontId="8" fillId="5" borderId="0" applyNumberFormat="0" applyBorder="0" applyAlignment="0" applyProtection="0"/>
    <xf numFmtId="0" fontId="9" fillId="6" borderId="0" applyNumberFormat="0" applyBorder="0" applyAlignment="0" applyProtection="0"/>
  </cellStyleXfs>
  <cellXfs count="64">
    <xf numFmtId="0" fontId="0" fillId="0" borderId="0" xfId="0"/>
    <xf numFmtId="0" fontId="3" fillId="0" borderId="0" xfId="0" applyFont="1"/>
    <xf numFmtId="0" fontId="4" fillId="0" borderId="0" xfId="0" applyFont="1"/>
    <xf numFmtId="0" fontId="0" fillId="2" borderId="0" xfId="0" applyFill="1"/>
    <xf numFmtId="0" fontId="0" fillId="3" borderId="0" xfId="0" applyFill="1"/>
    <xf numFmtId="0" fontId="0" fillId="4" borderId="0" xfId="0" applyFill="1"/>
    <xf numFmtId="0" fontId="0" fillId="0" borderId="0" xfId="0" applyAlignment="1">
      <alignment wrapText="1"/>
    </xf>
    <xf numFmtId="0" fontId="0" fillId="2" borderId="0" xfId="0" applyFill="1" applyAlignment="1">
      <alignment horizontal="center" wrapText="1"/>
    </xf>
    <xf numFmtId="0" fontId="5" fillId="4" borderId="0" xfId="0" applyFont="1" applyFill="1" applyAlignment="1">
      <alignment horizontal="center" wrapText="1"/>
    </xf>
    <xf numFmtId="0" fontId="5" fillId="0" borderId="0" xfId="0" applyFont="1" applyAlignment="1">
      <alignment wrapText="1"/>
    </xf>
    <xf numFmtId="0" fontId="5" fillId="3" borderId="0" xfId="0" applyFont="1" applyFill="1" applyAlignment="1">
      <alignment horizontal="center" wrapText="1"/>
    </xf>
    <xf numFmtId="0" fontId="0" fillId="0" borderId="1" xfId="0" applyBorder="1" applyAlignment="1">
      <alignment horizontal="right"/>
    </xf>
    <xf numFmtId="0" fontId="0" fillId="2" borderId="1" xfId="0" applyFill="1" applyBorder="1" applyAlignment="1">
      <alignment horizontal="center"/>
    </xf>
    <xf numFmtId="0" fontId="5" fillId="4" borderId="1" xfId="0" applyFont="1" applyFill="1" applyBorder="1" applyAlignment="1">
      <alignment horizontal="center"/>
    </xf>
    <xf numFmtId="0" fontId="5" fillId="0" borderId="1" xfId="0" applyFont="1" applyBorder="1"/>
    <xf numFmtId="2" fontId="5" fillId="3" borderId="1" xfId="0" applyNumberFormat="1" applyFont="1" applyFill="1" applyBorder="1" applyAlignment="1">
      <alignment horizontal="center"/>
    </xf>
    <xf numFmtId="0" fontId="0" fillId="0" borderId="0" xfId="0" applyAlignment="1">
      <alignment horizontal="right"/>
    </xf>
    <xf numFmtId="0" fontId="0" fillId="2" borderId="0" xfId="0" applyFill="1" applyAlignment="1">
      <alignment horizontal="center"/>
    </xf>
    <xf numFmtId="0" fontId="5" fillId="4" borderId="0" xfId="0" applyFont="1" applyFill="1" applyAlignment="1">
      <alignment horizontal="center"/>
    </xf>
    <xf numFmtId="0" fontId="5" fillId="0" borderId="0" xfId="0" applyFont="1"/>
    <xf numFmtId="2" fontId="5" fillId="3" borderId="0" xfId="0" applyNumberFormat="1" applyFont="1" applyFill="1" applyAlignment="1">
      <alignment horizontal="center"/>
    </xf>
    <xf numFmtId="0" fontId="0" fillId="0" borderId="2" xfId="0" applyBorder="1" applyAlignment="1">
      <alignment horizontal="right"/>
    </xf>
    <xf numFmtId="2" fontId="5" fillId="0" borderId="2" xfId="0" applyNumberFormat="1" applyFont="1" applyBorder="1" applyAlignment="1">
      <alignment horizontal="center"/>
    </xf>
    <xf numFmtId="0" fontId="5" fillId="0" borderId="2" xfId="0" applyFont="1" applyBorder="1" applyAlignment="1">
      <alignment horizontal="center"/>
    </xf>
    <xf numFmtId="0" fontId="5" fillId="0" borderId="2" xfId="0" applyFont="1" applyBorder="1"/>
    <xf numFmtId="2" fontId="1" fillId="0" borderId="2" xfId="0" applyNumberFormat="1" applyFont="1" applyBorder="1" applyAlignment="1">
      <alignment horizontal="center"/>
    </xf>
    <xf numFmtId="0" fontId="0" fillId="0" borderId="0" xfId="0" applyAlignment="1">
      <alignment horizontal="center"/>
    </xf>
    <xf numFmtId="0" fontId="5" fillId="0" borderId="0" xfId="0" applyFont="1" applyAlignment="1">
      <alignment horizontal="center"/>
    </xf>
    <xf numFmtId="0" fontId="3" fillId="0" borderId="0" xfId="0" applyFont="1" applyAlignment="1">
      <alignment horizontal="left" vertical="center"/>
    </xf>
    <xf numFmtId="0" fontId="6" fillId="0" borderId="0" xfId="0" applyFont="1" applyAlignment="1">
      <alignment horizontal="left"/>
    </xf>
    <xf numFmtId="0" fontId="4" fillId="0" borderId="0" xfId="0" applyFont="1" applyAlignment="1">
      <alignment horizontal="right"/>
    </xf>
    <xf numFmtId="0" fontId="4" fillId="0" borderId="0" xfId="0" applyFont="1" applyAlignment="1">
      <alignment horizontal="center"/>
    </xf>
    <xf numFmtId="0" fontId="0" fillId="0" borderId="1" xfId="0" applyBorder="1" applyAlignment="1">
      <alignment horizontal="center"/>
    </xf>
    <xf numFmtId="0" fontId="2" fillId="0" borderId="1" xfId="1" applyBorder="1" applyAlignment="1">
      <alignment horizontal="left"/>
    </xf>
    <xf numFmtId="0" fontId="0" fillId="0" borderId="3" xfId="0" applyBorder="1" applyAlignment="1">
      <alignment horizontal="right"/>
    </xf>
    <xf numFmtId="0" fontId="0" fillId="0" borderId="3" xfId="0" applyBorder="1" applyAlignment="1">
      <alignment horizontal="center"/>
    </xf>
    <xf numFmtId="0" fontId="0" fillId="0" borderId="3" xfId="0" applyBorder="1" applyAlignment="1">
      <alignment horizontal="left"/>
    </xf>
    <xf numFmtId="44" fontId="0" fillId="0" borderId="0" xfId="2" applyFont="1"/>
    <xf numFmtId="6" fontId="0" fillId="0" borderId="0" xfId="0" applyNumberFormat="1"/>
    <xf numFmtId="0" fontId="12" fillId="0" borderId="0" xfId="0" applyFont="1"/>
    <xf numFmtId="0" fontId="10" fillId="0" borderId="0" xfId="0" applyFont="1"/>
    <xf numFmtId="0" fontId="0" fillId="0" borderId="0" xfId="0" applyFont="1" applyBorder="1"/>
    <xf numFmtId="0" fontId="0" fillId="2" borderId="0" xfId="0" applyFill="1" applyBorder="1"/>
    <xf numFmtId="0" fontId="0" fillId="0" borderId="3" xfId="0" applyFont="1" applyBorder="1"/>
    <xf numFmtId="0" fontId="0" fillId="2" borderId="3" xfId="0" applyFill="1" applyBorder="1"/>
    <xf numFmtId="0" fontId="0" fillId="0" borderId="1" xfId="0" applyFont="1" applyBorder="1"/>
    <xf numFmtId="0" fontId="9" fillId="6" borderId="0" xfId="4"/>
    <xf numFmtId="0" fontId="8" fillId="5" borderId="0" xfId="3"/>
    <xf numFmtId="0" fontId="0" fillId="0" borderId="1" xfId="0" applyBorder="1"/>
    <xf numFmtId="0" fontId="10" fillId="0" borderId="1" xfId="0" applyFont="1" applyBorder="1"/>
    <xf numFmtId="0" fontId="0" fillId="0" borderId="0" xfId="0" applyBorder="1"/>
    <xf numFmtId="0" fontId="0" fillId="0" borderId="3" xfId="0" applyBorder="1"/>
    <xf numFmtId="0" fontId="11" fillId="0" borderId="0" xfId="0" applyFont="1" applyAlignment="1">
      <alignment horizontal="justify" vertical="center"/>
    </xf>
    <xf numFmtId="0" fontId="0" fillId="0" borderId="0" xfId="0" applyBorder="1" applyAlignment="1">
      <alignment horizontal="center"/>
    </xf>
    <xf numFmtId="0" fontId="0" fillId="0" borderId="0" xfId="0" applyBorder="1" applyAlignment="1">
      <alignment horizontal="right"/>
    </xf>
    <xf numFmtId="0" fontId="0" fillId="0" borderId="0" xfId="0" applyBorder="1" applyAlignment="1">
      <alignment horizontal="left"/>
    </xf>
    <xf numFmtId="0" fontId="0" fillId="0" borderId="0" xfId="0" applyBorder="1" applyAlignment="1">
      <alignment horizontal="right" vertical="center" wrapText="1"/>
    </xf>
    <xf numFmtId="9" fontId="0" fillId="0" borderId="0" xfId="0" applyNumberFormat="1" applyBorder="1" applyAlignment="1">
      <alignment horizontal="center"/>
    </xf>
    <xf numFmtId="0" fontId="0" fillId="2" borderId="1" xfId="0" applyFill="1" applyBorder="1" applyAlignment="1">
      <alignment horizontal="right"/>
    </xf>
    <xf numFmtId="0" fontId="0" fillId="2" borderId="0" xfId="0" applyFill="1" applyBorder="1" applyAlignment="1">
      <alignment horizontal="right"/>
    </xf>
    <xf numFmtId="0" fontId="0" fillId="2" borderId="3" xfId="0" applyFill="1" applyBorder="1" applyAlignment="1">
      <alignment horizontal="right"/>
    </xf>
    <xf numFmtId="0" fontId="0" fillId="0" borderId="0" xfId="0" applyBorder="1" applyAlignment="1">
      <alignment wrapText="1"/>
    </xf>
    <xf numFmtId="0" fontId="0" fillId="0" borderId="3" xfId="0" applyBorder="1" applyAlignment="1">
      <alignment wrapText="1"/>
    </xf>
    <xf numFmtId="0" fontId="0" fillId="0" borderId="0" xfId="0" applyAlignment="1">
      <alignment wrapText="1"/>
    </xf>
  </cellXfs>
  <cellStyles count="5">
    <cellStyle name="Bad" xfId="4" builtinId="27"/>
    <cellStyle name="Currency" xfId="2" builtinId="4"/>
    <cellStyle name="Good" xfId="3" builtinId="26"/>
    <cellStyle name="Hyperlink" xfId="1" builtinId="8"/>
    <cellStyle name="Normal" xfId="0" builtinId="0"/>
  </cellStyles>
  <dxfs count="12">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www.legislation.govt.nz/regulation/public/2010/0335/latest/d56e5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DF1ED-A539-460B-AACA-B8D1A06242D7}">
  <dimension ref="B2:Q29"/>
  <sheetViews>
    <sheetView tabSelected="1" workbookViewId="0">
      <selection activeCell="B2" sqref="B2"/>
    </sheetView>
  </sheetViews>
  <sheetFormatPr defaultRowHeight="15" x14ac:dyDescent="0.25"/>
  <cols>
    <col min="2" max="2" width="43.28515625" customWidth="1"/>
    <col min="17" max="17" width="19.85546875" customWidth="1"/>
  </cols>
  <sheetData>
    <row r="2" spans="2:17" ht="48.75" customHeight="1" x14ac:dyDescent="0.5">
      <c r="B2" s="1" t="s">
        <v>59</v>
      </c>
    </row>
    <row r="3" spans="2:17" ht="32.25" customHeight="1" x14ac:dyDescent="0.25">
      <c r="B3" s="63" t="s">
        <v>75</v>
      </c>
      <c r="C3" s="63"/>
      <c r="D3" s="63"/>
      <c r="E3" s="63"/>
      <c r="F3" s="63"/>
      <c r="G3" s="63"/>
      <c r="H3" s="63"/>
      <c r="I3" s="63"/>
      <c r="J3" s="63"/>
      <c r="K3" s="63"/>
      <c r="L3" s="63"/>
      <c r="M3" s="63"/>
      <c r="N3" s="63"/>
      <c r="O3" s="63"/>
      <c r="P3" s="63"/>
      <c r="Q3" s="63"/>
    </row>
    <row r="4" spans="2:17" ht="32.25" customHeight="1" x14ac:dyDescent="0.25">
      <c r="B4" s="63"/>
      <c r="C4" s="63"/>
      <c r="D4" s="63"/>
      <c r="E4" s="63"/>
      <c r="F4" s="63"/>
      <c r="G4" s="63"/>
      <c r="H4" s="63"/>
      <c r="I4" s="63"/>
      <c r="J4" s="63"/>
      <c r="K4" s="63"/>
      <c r="L4" s="63"/>
      <c r="M4" s="63"/>
      <c r="N4" s="63"/>
      <c r="O4" s="63"/>
      <c r="P4" s="63"/>
      <c r="Q4" s="63"/>
    </row>
    <row r="5" spans="2:17" ht="32.25" customHeight="1" x14ac:dyDescent="0.25">
      <c r="B5" s="63"/>
      <c r="C5" s="63"/>
      <c r="D5" s="63"/>
      <c r="E5" s="63"/>
      <c r="F5" s="63"/>
      <c r="G5" s="63"/>
      <c r="H5" s="63"/>
      <c r="I5" s="63"/>
      <c r="J5" s="63"/>
      <c r="K5" s="63"/>
      <c r="L5" s="63"/>
      <c r="M5" s="63"/>
      <c r="N5" s="63"/>
      <c r="O5" s="63"/>
      <c r="P5" s="63"/>
      <c r="Q5" s="63"/>
    </row>
    <row r="6" spans="2:17" ht="32.25" customHeight="1" x14ac:dyDescent="0.25">
      <c r="B6" s="63"/>
      <c r="C6" s="63"/>
      <c r="D6" s="63"/>
      <c r="E6" s="63"/>
      <c r="F6" s="63"/>
      <c r="G6" s="63"/>
      <c r="H6" s="63"/>
      <c r="I6" s="63"/>
      <c r="J6" s="63"/>
      <c r="K6" s="63"/>
      <c r="L6" s="63"/>
      <c r="M6" s="63"/>
      <c r="N6" s="63"/>
      <c r="O6" s="63"/>
      <c r="P6" s="63"/>
      <c r="Q6" s="63"/>
    </row>
    <row r="7" spans="2:17" ht="32.25" customHeight="1" x14ac:dyDescent="0.25">
      <c r="B7" s="63"/>
      <c r="C7" s="63"/>
      <c r="D7" s="63"/>
      <c r="E7" s="63"/>
      <c r="F7" s="63"/>
      <c r="G7" s="63"/>
      <c r="H7" s="63"/>
      <c r="I7" s="63"/>
      <c r="J7" s="63"/>
      <c r="K7" s="63"/>
      <c r="L7" s="63"/>
      <c r="M7" s="63"/>
      <c r="N7" s="63"/>
      <c r="O7" s="63"/>
      <c r="P7" s="63"/>
      <c r="Q7" s="63"/>
    </row>
    <row r="8" spans="2:17" ht="32.25" customHeight="1" x14ac:dyDescent="0.25">
      <c r="B8" s="63"/>
      <c r="C8" s="63"/>
      <c r="D8" s="63"/>
      <c r="E8" s="63"/>
      <c r="F8" s="63"/>
      <c r="G8" s="63"/>
      <c r="H8" s="63"/>
      <c r="I8" s="63"/>
      <c r="J8" s="63"/>
      <c r="K8" s="63"/>
      <c r="L8" s="63"/>
      <c r="M8" s="63"/>
      <c r="N8" s="63"/>
      <c r="O8" s="63"/>
      <c r="P8" s="63"/>
      <c r="Q8" s="63"/>
    </row>
    <row r="9" spans="2:17" ht="32.25" customHeight="1" x14ac:dyDescent="0.25">
      <c r="B9" s="63"/>
      <c r="C9" s="63"/>
      <c r="D9" s="63"/>
      <c r="E9" s="63"/>
      <c r="F9" s="63"/>
      <c r="G9" s="63"/>
      <c r="H9" s="63"/>
      <c r="I9" s="63"/>
      <c r="J9" s="63"/>
      <c r="K9" s="63"/>
      <c r="L9" s="63"/>
      <c r="M9" s="63"/>
      <c r="N9" s="63"/>
      <c r="O9" s="63"/>
      <c r="P9" s="63"/>
      <c r="Q9" s="63"/>
    </row>
    <row r="10" spans="2:17" ht="39.75" customHeight="1" x14ac:dyDescent="0.25">
      <c r="B10" s="63"/>
      <c r="C10" s="63"/>
      <c r="D10" s="63"/>
      <c r="E10" s="63"/>
      <c r="F10" s="63"/>
      <c r="G10" s="63"/>
      <c r="H10" s="63"/>
      <c r="I10" s="63"/>
      <c r="J10" s="63"/>
      <c r="K10" s="63"/>
      <c r="L10" s="63"/>
      <c r="M10" s="63"/>
      <c r="N10" s="63"/>
      <c r="O10" s="63"/>
      <c r="P10" s="63"/>
      <c r="Q10" s="63"/>
    </row>
    <row r="13" spans="2:17" ht="30.75" customHeight="1" x14ac:dyDescent="0.5">
      <c r="B13" s="1" t="s">
        <v>71</v>
      </c>
    </row>
    <row r="15" spans="2:17" ht="15.75" x14ac:dyDescent="0.25">
      <c r="B15" s="2" t="s">
        <v>1</v>
      </c>
    </row>
    <row r="16" spans="2:17" x14ac:dyDescent="0.25">
      <c r="B16" s="3" t="s">
        <v>66</v>
      </c>
    </row>
    <row r="17" spans="2:11" x14ac:dyDescent="0.25">
      <c r="B17" s="46" t="s">
        <v>69</v>
      </c>
    </row>
    <row r="18" spans="2:11" x14ac:dyDescent="0.25">
      <c r="B18" s="47" t="s">
        <v>70</v>
      </c>
    </row>
    <row r="21" spans="2:11" x14ac:dyDescent="0.25">
      <c r="B21" s="40" t="s">
        <v>65</v>
      </c>
    </row>
    <row r="22" spans="2:11" x14ac:dyDescent="0.25">
      <c r="B22" s="48"/>
      <c r="C22" s="49" t="s">
        <v>61</v>
      </c>
      <c r="D22" s="48"/>
      <c r="E22" s="48"/>
      <c r="F22" s="48"/>
      <c r="G22" s="48"/>
      <c r="H22" s="48"/>
      <c r="I22" s="48"/>
      <c r="J22" s="48"/>
      <c r="K22" s="48"/>
    </row>
    <row r="23" spans="2:11" x14ac:dyDescent="0.25">
      <c r="B23" s="50" t="s">
        <v>64</v>
      </c>
      <c r="C23" s="42"/>
      <c r="D23" s="61" t="s">
        <v>62</v>
      </c>
      <c r="E23" s="61"/>
      <c r="F23" s="61"/>
      <c r="G23" s="61"/>
      <c r="H23" s="61"/>
      <c r="I23" s="61"/>
      <c r="J23" s="61"/>
      <c r="K23" s="61"/>
    </row>
    <row r="24" spans="2:11" x14ac:dyDescent="0.25">
      <c r="B24" s="50" t="s">
        <v>76</v>
      </c>
      <c r="C24" s="42"/>
      <c r="D24" s="61" t="s">
        <v>63</v>
      </c>
      <c r="E24" s="61"/>
      <c r="F24" s="61"/>
      <c r="G24" s="61"/>
      <c r="H24" s="61"/>
      <c r="I24" s="61"/>
      <c r="J24" s="61"/>
      <c r="K24" s="61"/>
    </row>
    <row r="25" spans="2:11" ht="20.25" customHeight="1" x14ac:dyDescent="0.25">
      <c r="B25" s="51" t="s">
        <v>77</v>
      </c>
      <c r="C25" s="44"/>
      <c r="D25" s="62" t="s">
        <v>73</v>
      </c>
      <c r="E25" s="62"/>
      <c r="F25" s="62"/>
      <c r="G25" s="62"/>
      <c r="H25" s="62"/>
      <c r="I25" s="62"/>
      <c r="J25" s="62"/>
      <c r="K25" s="62"/>
    </row>
    <row r="26" spans="2:11" x14ac:dyDescent="0.25">
      <c r="D26" s="52"/>
    </row>
    <row r="28" spans="2:11" x14ac:dyDescent="0.25">
      <c r="B28" t="s">
        <v>72</v>
      </c>
    </row>
    <row r="29" spans="2:11" x14ac:dyDescent="0.25">
      <c r="B29" t="s">
        <v>74</v>
      </c>
    </row>
  </sheetData>
  <mergeCells count="4">
    <mergeCell ref="D23:K23"/>
    <mergeCell ref="D24:K24"/>
    <mergeCell ref="D25:K25"/>
    <mergeCell ref="B3:Q10"/>
  </mergeCells>
  <conditionalFormatting sqref="C23">
    <cfRule type="cellIs" dxfId="11" priority="11" operator="equal">
      <formula>"Yes"</formula>
    </cfRule>
    <cfRule type="containsText" dxfId="10" priority="14" operator="containsText" text="NO">
      <formula>NOT(ISERROR(SEARCH("NO",C23)))</formula>
    </cfRule>
    <cfRule type="containsText" dxfId="9" priority="15" operator="containsText" text="YES">
      <formula>NOT(ISERROR(SEARCH("YES",C23)))</formula>
    </cfRule>
    <cfRule type="containsText" dxfId="8" priority="16" operator="containsText" text="Yes">
      <formula>NOT(ISERROR(SEARCH("Yes",C23)))</formula>
    </cfRule>
  </conditionalFormatting>
  <conditionalFormatting sqref="C24">
    <cfRule type="cellIs" dxfId="7" priority="9" operator="equal">
      <formula>"yes"</formula>
    </cfRule>
    <cfRule type="containsText" dxfId="6" priority="10" operator="containsText" text="no">
      <formula>NOT(ISERROR(SEARCH("no",C24)))</formula>
    </cfRule>
    <cfRule type="cellIs" dxfId="5" priority="12" operator="equal">
      <formula>"NO"</formula>
    </cfRule>
    <cfRule type="cellIs" dxfId="4" priority="13" operator="equal">
      <formula>"NO"</formula>
    </cfRule>
  </conditionalFormatting>
  <conditionalFormatting sqref="C25">
    <cfRule type="cellIs" dxfId="3" priority="1" operator="equal">
      <formula>"yes"</formula>
    </cfRule>
    <cfRule type="containsText" dxfId="2" priority="2" operator="containsText" text="no">
      <formula>NOT(ISERROR(SEARCH("no",C25)))</formula>
    </cfRule>
    <cfRule type="cellIs" dxfId="1" priority="3" operator="equal">
      <formula>"NO"</formula>
    </cfRule>
    <cfRule type="cellIs" dxfId="0" priority="4" operator="equal">
      <formula>"NO"</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9E45B-5E08-41C6-82F9-902B0157D41B}">
  <dimension ref="B2:C11"/>
  <sheetViews>
    <sheetView workbookViewId="0">
      <selection activeCell="J21" sqref="J21"/>
    </sheetView>
  </sheetViews>
  <sheetFormatPr defaultRowHeight="15" x14ac:dyDescent="0.25"/>
  <cols>
    <col min="2" max="2" width="48.140625" customWidth="1"/>
    <col min="3" max="3" width="13.85546875" customWidth="1"/>
    <col min="8" max="8" width="11" customWidth="1"/>
  </cols>
  <sheetData>
    <row r="2" spans="2:3" ht="31.5" x14ac:dyDescent="0.5">
      <c r="B2" s="1" t="s">
        <v>60</v>
      </c>
    </row>
    <row r="3" spans="2:3" x14ac:dyDescent="0.25">
      <c r="B3" s="39"/>
    </row>
    <row r="4" spans="2:3" ht="15.75" x14ac:dyDescent="0.25">
      <c r="B4" s="2" t="s">
        <v>1</v>
      </c>
    </row>
    <row r="5" spans="2:3" x14ac:dyDescent="0.25">
      <c r="B5" s="3" t="s">
        <v>66</v>
      </c>
    </row>
    <row r="8" spans="2:3" x14ac:dyDescent="0.25">
      <c r="B8" s="45" t="s">
        <v>67</v>
      </c>
      <c r="C8" s="58"/>
    </row>
    <row r="9" spans="2:3" x14ac:dyDescent="0.25">
      <c r="B9" s="41" t="s">
        <v>68</v>
      </c>
      <c r="C9" s="59"/>
    </row>
    <row r="10" spans="2:3" ht="21" customHeight="1" x14ac:dyDescent="0.25">
      <c r="B10" s="43" t="s">
        <v>58</v>
      </c>
      <c r="C10" s="60"/>
    </row>
    <row r="11" spans="2:3" ht="28.5" customHeight="1"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09963-8622-40C1-9D64-33D65F5BB946}">
  <dimension ref="A1:L53"/>
  <sheetViews>
    <sheetView workbookViewId="0">
      <selection activeCell="C28" sqref="C28"/>
    </sheetView>
  </sheetViews>
  <sheetFormatPr defaultColWidth="12.5703125" defaultRowHeight="15" x14ac:dyDescent="0.25"/>
  <cols>
    <col min="1" max="1" width="58.28515625" customWidth="1"/>
    <col min="2" max="2" width="32.140625" customWidth="1"/>
    <col min="3" max="3" width="21.140625" customWidth="1"/>
    <col min="4" max="4" width="23.7109375" customWidth="1"/>
    <col min="5" max="8" width="21.140625" customWidth="1"/>
    <col min="9" max="9" width="7.85546875" customWidth="1"/>
    <col min="10" max="10" width="41.85546875" customWidth="1"/>
    <col min="11" max="11" width="16.85546875" customWidth="1"/>
    <col min="12" max="12" width="19" customWidth="1"/>
  </cols>
  <sheetData>
    <row r="1" spans="1:12" ht="31.5" x14ac:dyDescent="0.5">
      <c r="A1" s="1" t="s">
        <v>0</v>
      </c>
    </row>
    <row r="3" spans="1:12" ht="15.75" x14ac:dyDescent="0.25">
      <c r="A3" s="2" t="s">
        <v>1</v>
      </c>
    </row>
    <row r="4" spans="1:12" x14ac:dyDescent="0.25">
      <c r="A4" s="3" t="s">
        <v>2</v>
      </c>
    </row>
    <row r="5" spans="1:12" x14ac:dyDescent="0.25">
      <c r="A5" s="4" t="s">
        <v>3</v>
      </c>
    </row>
    <row r="6" spans="1:12" x14ac:dyDescent="0.25">
      <c r="A6" s="5" t="s">
        <v>4</v>
      </c>
    </row>
    <row r="9" spans="1:12" ht="45" x14ac:dyDescent="0.25">
      <c r="A9" s="6"/>
      <c r="B9" s="7" t="s">
        <v>5</v>
      </c>
      <c r="C9" s="8" t="s">
        <v>6</v>
      </c>
      <c r="D9" s="8" t="s">
        <v>7</v>
      </c>
      <c r="E9" s="8" t="s">
        <v>8</v>
      </c>
      <c r="F9" s="8" t="s">
        <v>9</v>
      </c>
      <c r="G9" s="8" t="s">
        <v>10</v>
      </c>
      <c r="H9" s="8" t="s">
        <v>11</v>
      </c>
      <c r="I9" s="9"/>
      <c r="J9" s="10" t="s">
        <v>12</v>
      </c>
      <c r="K9" s="38"/>
    </row>
    <row r="10" spans="1:12" x14ac:dyDescent="0.25">
      <c r="A10" s="11" t="s">
        <v>13</v>
      </c>
      <c r="B10" s="12"/>
      <c r="C10" s="13">
        <f>B10*'Parameters '!C5*'Parameters '!C23</f>
        <v>0</v>
      </c>
      <c r="D10" s="13">
        <f>B10*'Parameters '!C9*'Parameters '!C10*'Parameters '!C23</f>
        <v>0</v>
      </c>
      <c r="E10" s="13">
        <f>B10*'Parameters '!C12*'Parameters '!C13*'Parameters '!C23</f>
        <v>0</v>
      </c>
      <c r="F10" s="13">
        <f>C10+D10+E10</f>
        <v>0</v>
      </c>
      <c r="G10" s="13">
        <f>F10*'Parameters '!C$24</f>
        <v>0</v>
      </c>
      <c r="H10" s="13"/>
      <c r="I10" s="14"/>
      <c r="J10" s="15">
        <f>G10+H10</f>
        <v>0</v>
      </c>
      <c r="K10" s="37"/>
      <c r="L10" s="37"/>
    </row>
    <row r="11" spans="1:12" x14ac:dyDescent="0.25">
      <c r="A11" s="16" t="s">
        <v>14</v>
      </c>
      <c r="B11" s="17"/>
      <c r="C11" s="18">
        <f>B11*'Parameters '!C6*'Parameters '!C23</f>
        <v>0</v>
      </c>
      <c r="D11" s="18">
        <f>B11*'Parameters '!C9*'Parameters '!C10*'Parameters '!C23</f>
        <v>0</v>
      </c>
      <c r="E11" s="18">
        <f>B11*'Parameters '!C12*'Parameters '!C13*'Parameters '!C23</f>
        <v>0</v>
      </c>
      <c r="F11" s="18">
        <f>C11+D11+E11</f>
        <v>0</v>
      </c>
      <c r="G11" s="18">
        <f>F11*'Parameters '!C$24</f>
        <v>0</v>
      </c>
      <c r="H11" s="18">
        <f>(B11/'Parameters '!C21)*'Parameters '!C15*'Parameters '!C22</f>
        <v>0</v>
      </c>
      <c r="I11" s="19"/>
      <c r="J11" s="20">
        <f>G11+H11</f>
        <v>0</v>
      </c>
    </row>
    <row r="12" spans="1:12" x14ac:dyDescent="0.25">
      <c r="A12" s="16" t="s">
        <v>15</v>
      </c>
      <c r="B12" s="17"/>
      <c r="C12" s="18">
        <f>B12*'Parameters '!C6*'Parameters '!C23</f>
        <v>0</v>
      </c>
      <c r="D12" s="18">
        <f>B12*'Parameters '!C8*'Parameters '!C10*'Parameters '!C23</f>
        <v>0</v>
      </c>
      <c r="E12" s="18">
        <f>B12*'Parameters '!C12*'Parameters '!C13*'Parameters '!C23</f>
        <v>0</v>
      </c>
      <c r="F12" s="18">
        <f>C12+D12+E12</f>
        <v>0</v>
      </c>
      <c r="G12" s="18">
        <f>F12*'Parameters '!C$24</f>
        <v>0</v>
      </c>
      <c r="H12" s="18">
        <f>(B12/'Parameters '!C21)*'Parameters '!C15*'Parameters '!C22</f>
        <v>0</v>
      </c>
      <c r="I12" s="19"/>
      <c r="J12" s="20">
        <f>G12+H12</f>
        <v>0</v>
      </c>
    </row>
    <row r="13" spans="1:12" ht="15.75" thickBot="1" x14ac:dyDescent="0.3">
      <c r="A13" s="21" t="s">
        <v>16</v>
      </c>
      <c r="B13" s="22">
        <f>SUM(B10:B12)</f>
        <v>0</v>
      </c>
      <c r="C13" s="23"/>
      <c r="D13" s="23"/>
      <c r="E13" s="24"/>
      <c r="F13" s="24"/>
      <c r="G13" s="24"/>
      <c r="H13" s="24"/>
      <c r="I13" s="25">
        <v>5.0789042243543596</v>
      </c>
      <c r="J13" s="22">
        <f>SUM(J10:J12)</f>
        <v>0</v>
      </c>
    </row>
    <row r="14" spans="1:12" ht="15.75" thickTop="1" x14ac:dyDescent="0.25">
      <c r="A14" s="16"/>
      <c r="B14" s="26"/>
      <c r="C14" s="27"/>
      <c r="D14" s="27"/>
      <c r="E14" s="19"/>
      <c r="F14" s="19"/>
      <c r="G14" s="19"/>
      <c r="H14" s="19"/>
      <c r="I14" s="19"/>
      <c r="J14" s="19"/>
    </row>
    <row r="15" spans="1:12" x14ac:dyDescent="0.25">
      <c r="B15" s="26"/>
      <c r="C15" s="27"/>
      <c r="D15" s="27"/>
      <c r="E15" s="19"/>
      <c r="F15" s="19"/>
      <c r="G15" s="19"/>
      <c r="H15" s="19"/>
      <c r="I15" s="19"/>
      <c r="J15" s="19"/>
    </row>
    <row r="16" spans="1:12" ht="31.5" x14ac:dyDescent="0.25">
      <c r="A16" s="28" t="s">
        <v>17</v>
      </c>
      <c r="B16" s="26"/>
      <c r="C16" s="27"/>
      <c r="D16" s="27"/>
      <c r="E16" s="19"/>
      <c r="F16" s="19"/>
      <c r="G16" s="19"/>
      <c r="H16" s="19"/>
      <c r="I16" s="19"/>
      <c r="J16" s="19"/>
    </row>
    <row r="17" spans="1:10" ht="30" x14ac:dyDescent="0.25">
      <c r="B17" s="7" t="s">
        <v>18</v>
      </c>
      <c r="C17" s="8" t="s">
        <v>19</v>
      </c>
      <c r="D17" s="10" t="s">
        <v>20</v>
      </c>
      <c r="E17" s="19"/>
      <c r="F17" s="19"/>
      <c r="G17" s="19"/>
      <c r="H17" s="19"/>
      <c r="I17" s="19"/>
      <c r="J17" s="19"/>
    </row>
    <row r="18" spans="1:10" x14ac:dyDescent="0.25">
      <c r="A18" s="11" t="s">
        <v>21</v>
      </c>
      <c r="B18" s="12"/>
      <c r="C18" s="13">
        <f>'Parameters '!C17</f>
        <v>0.12</v>
      </c>
      <c r="D18" s="15">
        <f>B18*C18*'Parameters '!C22</f>
        <v>0</v>
      </c>
      <c r="E18" s="19"/>
      <c r="F18" s="19"/>
      <c r="G18" s="19"/>
      <c r="H18" s="19"/>
      <c r="I18" s="19"/>
      <c r="J18" s="19"/>
    </row>
    <row r="19" spans="1:10" x14ac:dyDescent="0.25">
      <c r="A19" s="16" t="s">
        <v>22</v>
      </c>
      <c r="B19" s="17"/>
      <c r="C19" s="18">
        <f>'Parameters '!C18</f>
        <v>0.13</v>
      </c>
      <c r="D19" s="20">
        <f>B19*C19*'Parameters '!C22</f>
        <v>0</v>
      </c>
      <c r="E19" s="19"/>
      <c r="F19" s="19"/>
      <c r="G19" s="19"/>
      <c r="H19" s="19"/>
      <c r="I19" s="19"/>
      <c r="J19" s="19"/>
    </row>
    <row r="20" spans="1:10" ht="15.75" thickBot="1" x14ac:dyDescent="0.3">
      <c r="A20" s="21" t="s">
        <v>23</v>
      </c>
      <c r="B20" s="22">
        <f>SUM(B17:B19)</f>
        <v>0</v>
      </c>
      <c r="C20" s="22">
        <f>SUM(C17:C19)</f>
        <v>0.25</v>
      </c>
      <c r="D20" s="22">
        <f>SUM(D17:D19)</f>
        <v>0</v>
      </c>
      <c r="E20" s="19"/>
      <c r="F20" s="19"/>
      <c r="G20" s="19"/>
      <c r="H20" s="19"/>
      <c r="I20" s="19"/>
      <c r="J20" s="19"/>
    </row>
    <row r="21" spans="1:10" ht="15.75" thickTop="1" x14ac:dyDescent="0.25">
      <c r="B21" s="26"/>
      <c r="C21" s="27"/>
      <c r="D21" s="27"/>
      <c r="E21" s="19"/>
      <c r="F21" s="19"/>
      <c r="G21" s="19"/>
      <c r="H21" s="19"/>
      <c r="I21" s="19"/>
      <c r="J21" s="19"/>
    </row>
    <row r="22" spans="1:10" x14ac:dyDescent="0.25">
      <c r="B22" s="26"/>
      <c r="C22" s="27"/>
      <c r="D22" s="27"/>
      <c r="E22" s="19"/>
      <c r="F22" s="19"/>
      <c r="G22" s="19"/>
      <c r="H22" s="19"/>
      <c r="I22" s="19"/>
      <c r="J22" s="19"/>
    </row>
    <row r="23" spans="1:10" x14ac:dyDescent="0.25">
      <c r="B23" s="26"/>
      <c r="C23" s="27"/>
      <c r="D23" s="27"/>
      <c r="E23" s="19"/>
      <c r="F23" s="19"/>
      <c r="G23" s="19"/>
      <c r="H23" s="19"/>
      <c r="I23" s="19"/>
      <c r="J23" s="19"/>
    </row>
    <row r="24" spans="1:10" x14ac:dyDescent="0.25">
      <c r="B24" s="26"/>
      <c r="C24" s="27"/>
      <c r="D24" s="27"/>
      <c r="E24" s="19"/>
      <c r="F24" s="19"/>
      <c r="G24" s="19"/>
      <c r="H24" s="19"/>
      <c r="I24" s="19"/>
      <c r="J24" s="19"/>
    </row>
    <row r="25" spans="1:10" x14ac:dyDescent="0.25">
      <c r="B25" s="26"/>
      <c r="C25" s="27"/>
      <c r="D25" s="27"/>
      <c r="E25" s="19"/>
      <c r="F25" s="19"/>
      <c r="G25" s="19"/>
      <c r="H25" s="19"/>
      <c r="I25" s="19"/>
      <c r="J25" s="19"/>
    </row>
    <row r="26" spans="1:10" x14ac:dyDescent="0.25">
      <c r="B26" s="26"/>
      <c r="C26" s="27"/>
      <c r="D26" s="27"/>
      <c r="E26" s="19"/>
      <c r="F26" s="19"/>
      <c r="G26" s="19"/>
      <c r="H26" s="19"/>
      <c r="I26" s="19"/>
      <c r="J26" s="19"/>
    </row>
    <row r="27" spans="1:10" x14ac:dyDescent="0.25">
      <c r="B27" s="26"/>
      <c r="C27" s="26"/>
      <c r="D27" s="26"/>
    </row>
    <row r="52" spans="2:4" x14ac:dyDescent="0.25">
      <c r="B52" s="26"/>
      <c r="C52" s="26"/>
      <c r="D52" s="26"/>
    </row>
    <row r="53" spans="2:4" x14ac:dyDescent="0.25">
      <c r="B53" s="26"/>
      <c r="C53" s="26"/>
      <c r="D53" s="2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B8F30-1974-4A8F-9F9C-6ECEEE4596FC}">
  <dimension ref="B1:L24"/>
  <sheetViews>
    <sheetView workbookViewId="0">
      <selection activeCell="H20" sqref="H20"/>
    </sheetView>
  </sheetViews>
  <sheetFormatPr defaultRowHeight="15" x14ac:dyDescent="0.25"/>
  <cols>
    <col min="2" max="2" width="40.42578125" bestFit="1" customWidth="1"/>
    <col min="12" max="12" width="10.7109375" customWidth="1"/>
  </cols>
  <sheetData>
    <row r="1" spans="2:12" ht="18.75" x14ac:dyDescent="0.3">
      <c r="B1" s="29" t="s">
        <v>24</v>
      </c>
      <c r="C1" s="26"/>
      <c r="D1" s="26"/>
      <c r="E1" s="26"/>
    </row>
    <row r="2" spans="2:12" ht="15.75" x14ac:dyDescent="0.25">
      <c r="B2" s="30" t="s">
        <v>25</v>
      </c>
      <c r="C2" s="31" t="s">
        <v>26</v>
      </c>
      <c r="D2" s="31" t="s">
        <v>27</v>
      </c>
      <c r="E2" s="26"/>
    </row>
    <row r="3" spans="2:12" x14ac:dyDescent="0.25">
      <c r="B3" s="11" t="s">
        <v>28</v>
      </c>
      <c r="C3" s="32">
        <v>5.72</v>
      </c>
      <c r="D3" s="33" t="s">
        <v>29</v>
      </c>
      <c r="E3" s="32"/>
      <c r="F3" s="48"/>
      <c r="G3" s="48"/>
      <c r="H3" s="48"/>
      <c r="I3" s="48"/>
      <c r="J3" s="48"/>
      <c r="K3" s="48"/>
      <c r="L3" s="48"/>
    </row>
    <row r="4" spans="2:12" x14ac:dyDescent="0.25">
      <c r="B4" s="54"/>
      <c r="C4" s="53"/>
      <c r="D4" s="55"/>
      <c r="E4" s="53"/>
      <c r="F4" s="50"/>
      <c r="G4" s="50"/>
      <c r="H4" s="50"/>
      <c r="I4" s="50"/>
      <c r="J4" s="50"/>
      <c r="K4" s="50"/>
      <c r="L4" s="50"/>
    </row>
    <row r="5" spans="2:12" x14ac:dyDescent="0.25">
      <c r="B5" s="54" t="s">
        <v>30</v>
      </c>
      <c r="C5" s="53">
        <v>0.01</v>
      </c>
      <c r="D5" s="55" t="s">
        <v>31</v>
      </c>
      <c r="E5" s="53"/>
      <c r="F5" s="50"/>
      <c r="G5" s="50"/>
      <c r="H5" s="50"/>
      <c r="I5" s="50"/>
      <c r="J5" s="50"/>
      <c r="K5" s="50"/>
      <c r="L5" s="50"/>
    </row>
    <row r="6" spans="2:12" x14ac:dyDescent="0.25">
      <c r="B6" s="54" t="s">
        <v>32</v>
      </c>
      <c r="C6" s="53">
        <v>5.8999999999999999E-3</v>
      </c>
      <c r="D6" s="55" t="s">
        <v>33</v>
      </c>
      <c r="E6" s="53"/>
      <c r="F6" s="50"/>
      <c r="G6" s="50"/>
      <c r="H6" s="50"/>
      <c r="I6" s="50"/>
      <c r="J6" s="50"/>
      <c r="K6" s="50"/>
      <c r="L6" s="50"/>
    </row>
    <row r="7" spans="2:12" x14ac:dyDescent="0.25">
      <c r="B7" s="54"/>
      <c r="C7" s="53"/>
      <c r="D7" s="55"/>
      <c r="E7" s="53"/>
      <c r="F7" s="50"/>
      <c r="G7" s="50"/>
      <c r="H7" s="50"/>
      <c r="I7" s="50"/>
      <c r="J7" s="50"/>
      <c r="K7" s="50"/>
      <c r="L7" s="50"/>
    </row>
    <row r="8" spans="2:12" ht="30" x14ac:dyDescent="0.25">
      <c r="B8" s="56" t="s">
        <v>34</v>
      </c>
      <c r="C8" s="53">
        <v>5.5000000000000007E-2</v>
      </c>
      <c r="D8" s="55" t="s">
        <v>35</v>
      </c>
      <c r="E8" s="50"/>
      <c r="F8" s="50"/>
      <c r="G8" s="50"/>
      <c r="H8" s="50"/>
      <c r="I8" s="50"/>
      <c r="J8" s="50"/>
      <c r="K8" s="50"/>
      <c r="L8" s="50"/>
    </row>
    <row r="9" spans="2:12" ht="45" x14ac:dyDescent="0.25">
      <c r="B9" s="56" t="s">
        <v>36</v>
      </c>
      <c r="C9" s="53">
        <v>0.1</v>
      </c>
      <c r="D9" s="55" t="s">
        <v>37</v>
      </c>
      <c r="E9" s="50"/>
      <c r="F9" s="50"/>
      <c r="G9" s="50"/>
      <c r="H9" s="50"/>
      <c r="I9" s="50"/>
      <c r="J9" s="50"/>
      <c r="K9" s="50"/>
      <c r="L9" s="50"/>
    </row>
    <row r="10" spans="2:12" x14ac:dyDescent="0.25">
      <c r="B10" s="54" t="s">
        <v>38</v>
      </c>
      <c r="C10" s="53">
        <v>0.01</v>
      </c>
      <c r="D10" s="55" t="s">
        <v>39</v>
      </c>
      <c r="E10" s="53"/>
      <c r="F10" s="50"/>
      <c r="G10" s="50"/>
      <c r="H10" s="50"/>
      <c r="I10" s="50"/>
      <c r="J10" s="50"/>
      <c r="K10" s="50"/>
      <c r="L10" s="50"/>
    </row>
    <row r="11" spans="2:12" x14ac:dyDescent="0.25">
      <c r="B11" s="54"/>
      <c r="C11" s="53"/>
      <c r="D11" s="55"/>
      <c r="E11" s="53"/>
      <c r="F11" s="50"/>
      <c r="G11" s="50"/>
      <c r="H11" s="50"/>
      <c r="I11" s="50"/>
      <c r="J11" s="50"/>
      <c r="K11" s="50"/>
      <c r="L11" s="50"/>
    </row>
    <row r="12" spans="2:12" ht="30" x14ac:dyDescent="0.25">
      <c r="B12" s="56" t="s">
        <v>40</v>
      </c>
      <c r="C12" s="53">
        <v>7.0000000000000007E-2</v>
      </c>
      <c r="D12" s="55" t="s">
        <v>41</v>
      </c>
      <c r="E12" s="53"/>
      <c r="F12" s="50"/>
      <c r="G12" s="50"/>
      <c r="H12" s="50"/>
      <c r="I12" s="50"/>
      <c r="J12" s="50"/>
      <c r="K12" s="50"/>
      <c r="L12" s="50"/>
    </row>
    <row r="13" spans="2:12" x14ac:dyDescent="0.25">
      <c r="B13" s="54" t="s">
        <v>42</v>
      </c>
      <c r="C13" s="53">
        <v>7.4999999999999997E-3</v>
      </c>
      <c r="D13" s="55" t="s">
        <v>39</v>
      </c>
      <c r="E13" s="53"/>
      <c r="F13" s="50"/>
      <c r="G13" s="50"/>
      <c r="H13" s="50"/>
      <c r="I13" s="50"/>
      <c r="J13" s="50"/>
      <c r="K13" s="50"/>
      <c r="L13" s="50"/>
    </row>
    <row r="14" spans="2:12" x14ac:dyDescent="0.25">
      <c r="B14" s="54"/>
      <c r="C14" s="53"/>
      <c r="D14" s="55"/>
      <c r="E14" s="53"/>
      <c r="F14" s="50"/>
      <c r="G14" s="50"/>
      <c r="H14" s="50"/>
      <c r="I14" s="50"/>
      <c r="J14" s="50"/>
      <c r="K14" s="50"/>
      <c r="L14" s="50"/>
    </row>
    <row r="15" spans="2:12" x14ac:dyDescent="0.25">
      <c r="B15" s="54" t="s">
        <v>43</v>
      </c>
      <c r="C15" s="53">
        <v>0.2</v>
      </c>
      <c r="D15" s="55" t="s">
        <v>44</v>
      </c>
      <c r="E15" s="53"/>
      <c r="F15" s="50"/>
      <c r="G15" s="50"/>
      <c r="H15" s="50"/>
      <c r="I15" s="50"/>
      <c r="J15" s="50"/>
      <c r="K15" s="50"/>
      <c r="L15" s="50"/>
    </row>
    <row r="16" spans="2:12" x14ac:dyDescent="0.25">
      <c r="B16" s="54"/>
      <c r="C16" s="53"/>
      <c r="D16" s="55"/>
      <c r="E16" s="53"/>
      <c r="F16" s="50"/>
      <c r="G16" s="50"/>
      <c r="H16" s="50"/>
      <c r="I16" s="50"/>
      <c r="J16" s="50"/>
      <c r="K16" s="50"/>
      <c r="L16" s="50"/>
    </row>
    <row r="17" spans="2:12" x14ac:dyDescent="0.25">
      <c r="B17" s="54" t="s">
        <v>45</v>
      </c>
      <c r="C17" s="53">
        <v>0.12</v>
      </c>
      <c r="D17" s="55" t="s">
        <v>46</v>
      </c>
      <c r="E17" s="53"/>
      <c r="F17" s="50"/>
      <c r="G17" s="50"/>
      <c r="H17" s="50"/>
      <c r="I17" s="50"/>
      <c r="J17" s="50"/>
      <c r="K17" s="50"/>
      <c r="L17" s="50"/>
    </row>
    <row r="18" spans="2:12" x14ac:dyDescent="0.25">
      <c r="B18" s="54" t="s">
        <v>47</v>
      </c>
      <c r="C18" s="53">
        <v>0.13</v>
      </c>
      <c r="D18" s="55" t="s">
        <v>46</v>
      </c>
      <c r="E18" s="53"/>
      <c r="F18" s="50"/>
      <c r="G18" s="50"/>
      <c r="H18" s="50"/>
      <c r="I18" s="50"/>
      <c r="J18" s="50"/>
      <c r="K18" s="50"/>
      <c r="L18" s="50"/>
    </row>
    <row r="19" spans="2:12" x14ac:dyDescent="0.25">
      <c r="B19" s="54"/>
      <c r="C19" s="53"/>
      <c r="D19" s="55"/>
      <c r="E19" s="53"/>
      <c r="F19" s="50"/>
      <c r="G19" s="50"/>
      <c r="H19" s="50"/>
      <c r="I19" s="50"/>
      <c r="J19" s="50"/>
      <c r="K19" s="50"/>
      <c r="L19" s="50"/>
    </row>
    <row r="20" spans="2:12" x14ac:dyDescent="0.25">
      <c r="B20" s="54" t="s">
        <v>53</v>
      </c>
      <c r="C20" s="53" t="s">
        <v>54</v>
      </c>
      <c r="D20" s="55" t="s">
        <v>55</v>
      </c>
      <c r="E20" s="53" t="s">
        <v>56</v>
      </c>
      <c r="F20" s="50"/>
      <c r="G20" s="50" t="s">
        <v>57</v>
      </c>
      <c r="H20" s="50"/>
      <c r="I20" s="50"/>
      <c r="J20" s="50"/>
      <c r="K20" s="50"/>
      <c r="L20" s="50"/>
    </row>
    <row r="21" spans="2:12" x14ac:dyDescent="0.25">
      <c r="B21" s="54" t="s">
        <v>48</v>
      </c>
      <c r="C21" s="57">
        <v>0.46</v>
      </c>
      <c r="D21" s="55" t="s">
        <v>49</v>
      </c>
      <c r="E21" s="53"/>
      <c r="F21" s="50"/>
      <c r="G21" s="50"/>
      <c r="H21" s="50"/>
      <c r="I21" s="50"/>
      <c r="J21" s="50"/>
      <c r="K21" s="50"/>
      <c r="L21" s="50"/>
    </row>
    <row r="22" spans="2:12" x14ac:dyDescent="0.25">
      <c r="B22" s="54" t="s">
        <v>50</v>
      </c>
      <c r="C22" s="53">
        <v>3.6666666665999998</v>
      </c>
      <c r="D22" s="55"/>
      <c r="E22" s="53"/>
      <c r="F22" s="50"/>
      <c r="G22" s="50"/>
      <c r="H22" s="50"/>
      <c r="I22" s="50"/>
      <c r="J22" s="50"/>
      <c r="K22" s="50"/>
      <c r="L22" s="50"/>
    </row>
    <row r="23" spans="2:12" x14ac:dyDescent="0.25">
      <c r="B23" s="54" t="s">
        <v>51</v>
      </c>
      <c r="C23" s="53">
        <f>44/28</f>
        <v>1.5714285714285714</v>
      </c>
      <c r="D23" s="55"/>
      <c r="E23" s="53"/>
      <c r="F23" s="50"/>
      <c r="G23" s="50"/>
      <c r="H23" s="50"/>
      <c r="I23" s="50"/>
      <c r="J23" s="50"/>
      <c r="K23" s="50"/>
      <c r="L23" s="50"/>
    </row>
    <row r="24" spans="2:12" x14ac:dyDescent="0.25">
      <c r="B24" s="34" t="s">
        <v>52</v>
      </c>
      <c r="C24" s="35">
        <v>298</v>
      </c>
      <c r="D24" s="36"/>
      <c r="E24" s="35"/>
      <c r="F24" s="51"/>
      <c r="G24" s="51"/>
      <c r="H24" s="51"/>
      <c r="I24" s="51"/>
      <c r="J24" s="51"/>
      <c r="K24" s="51"/>
      <c r="L24" s="51"/>
    </row>
  </sheetData>
  <hyperlinks>
    <hyperlink ref="D3" r:id="rId1" xr:uid="{989B59FB-3CA1-45F0-BACA-FC5BD2E3150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6C686FC1C0CE468591B7D2E38865DC" ma:contentTypeVersion="13" ma:contentTypeDescription="Create a new document." ma:contentTypeScope="" ma:versionID="80b4a1e8828f5c871b6102a5a1ce06b1">
  <xsd:schema xmlns:xsd="http://www.w3.org/2001/XMLSchema" xmlns:xs="http://www.w3.org/2001/XMLSchema" xmlns:p="http://schemas.microsoft.com/office/2006/metadata/properties" xmlns:ns2="c072888b-c452-4383-b52e-f519f531950a" xmlns:ns3="092ee724-0c9c-4caf-a115-a78e30f5bd1f" targetNamespace="http://schemas.microsoft.com/office/2006/metadata/properties" ma:root="true" ma:fieldsID="b9159cf3f26ef1080267ea19eb4ef24e" ns2:_="" ns3:_="">
    <xsd:import namespace="c072888b-c452-4383-b52e-f519f531950a"/>
    <xsd:import namespace="092ee724-0c9c-4caf-a115-a78e30f5bd1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72888b-c452-4383-b52e-f519f53195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2ee724-0c9c-4caf-a115-a78e30f5bd1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4FD92D-866C-433A-A1FD-A7ED886D975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3BA1C25-5F5D-4D1D-8713-B4A54B51A44A}">
  <ds:schemaRefs>
    <ds:schemaRef ds:uri="http://schemas.microsoft.com/sharepoint/v3/contenttype/forms"/>
  </ds:schemaRefs>
</ds:datastoreItem>
</file>

<file path=customXml/itemProps3.xml><?xml version="1.0" encoding="utf-8"?>
<ds:datastoreItem xmlns:ds="http://schemas.openxmlformats.org/officeDocument/2006/customXml" ds:itemID="{16DB45CE-BD4C-4D88-92F8-AD21261E70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Introduction</vt:lpstr>
      <vt:lpstr>Farm Information </vt:lpstr>
      <vt:lpstr>Emissions from Fert </vt:lpstr>
      <vt:lpstr>Parameters </vt:lpstr>
      <vt:lpstr>Introduction!_ftn1</vt:lpstr>
      <vt:lpstr>Introduction!_ftnref1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Sands</dc:creator>
  <cp:lastModifiedBy>Katrina O'Connor</cp:lastModifiedBy>
  <dcterms:created xsi:type="dcterms:W3CDTF">2020-12-07T21:28:11Z</dcterms:created>
  <dcterms:modified xsi:type="dcterms:W3CDTF">2021-06-24T20:07:19Z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0x0101000D6C686FC1C0CE468591B7D2E38865DC</vt:lpwstr>
  </property>
  <property fmtid="{D5CDD505-2E9C-101B-9397-08002B2CF9AE}" pid="3" name="Order">
    <vt:r8>404000</vt:r8>
  </property>
</Properties>
</file>